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OCUMENTOS BETTY\DOCUMENTOS BETTY\CUENTA PÚBLICA\CUENTA PUBLICA 2024\FORMATOS PARA IMPRIMIR\"/>
    </mc:Choice>
  </mc:AlternateContent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0" yWindow="0" windowWidth="20490" windowHeight="7530"/>
  </bookViews>
  <sheets>
    <sheet name="EAEPE_COG" sheetId="1" r:id="rId1"/>
  </sheets>
  <definedNames>
    <definedName name="ANEXO">#REF!</definedName>
    <definedName name="_xlnm.Print_Area" localSheetId="0">EAEPE_COG!$B$1:$H$93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2" i="1"/>
  <c r="H60" i="1"/>
  <c r="H52" i="1"/>
  <c r="H30" i="1"/>
  <c r="H29" i="1"/>
  <c r="H28" i="1"/>
  <c r="H23" i="1"/>
  <c r="H22" i="1"/>
  <c r="H21" i="1"/>
  <c r="H20" i="1"/>
  <c r="H15" i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E29" i="1"/>
  <c r="E28" i="1"/>
  <c r="E26" i="1"/>
  <c r="H26" i="1" s="1"/>
  <c r="E25" i="1"/>
  <c r="H25" i="1" s="1"/>
  <c r="E24" i="1"/>
  <c r="H24" i="1" s="1"/>
  <c r="E23" i="1"/>
  <c r="E22" i="1"/>
  <c r="E21" i="1"/>
  <c r="E20" i="1"/>
  <c r="E19" i="1"/>
  <c r="H19" i="1" s="1"/>
  <c r="E18" i="1"/>
  <c r="H18" i="1" s="1"/>
  <c r="E16" i="1"/>
  <c r="H16" i="1" s="1"/>
  <c r="E15" i="1"/>
  <c r="E14" i="1"/>
  <c r="H14" i="1" s="1"/>
  <c r="E12" i="1"/>
  <c r="H12" i="1" s="1"/>
  <c r="E11" i="1"/>
  <c r="H11" i="1" s="1"/>
  <c r="E10" i="1"/>
  <c r="H10" i="1" s="1"/>
  <c r="C9" i="1"/>
  <c r="H37" i="1" l="1"/>
  <c r="E37" i="1"/>
  <c r="E27" i="1"/>
  <c r="H27" i="1" s="1"/>
  <c r="E17" i="1"/>
  <c r="H17" i="1" s="1"/>
  <c r="G81" i="1"/>
  <c r="F81" i="1"/>
  <c r="D81" i="1"/>
  <c r="E57" i="1"/>
  <c r="H57" i="1" s="1"/>
  <c r="E9" i="1"/>
  <c r="H9" i="1" s="1"/>
  <c r="C81" i="1"/>
  <c r="E81" i="1" s="1"/>
  <c r="E47" i="1"/>
  <c r="H47" i="1" s="1"/>
  <c r="H81" i="1" l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<sst xmlns="http://schemas.openxmlformats.org/spreadsheetml/2006/main" count="88" uniqueCount="88">
  <si>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</si>
  <si>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</si>
  <si>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</si>
  <si>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</si>
  <si>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</si>
  <si>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</si>
  <si>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</si>
  <si>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</si>
  <si>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</si>
  <si>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</si>
  <si>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</si>
  <si>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</si>
  <si>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</si>
  <si>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</si>
  <si>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</si>
  <si>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</si>
  <si>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</si>
  <si>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</si>
  <si>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</si>
  <si>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</si>
  <si>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</si>
  <si>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</si>
  <si>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</si>
  <si>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</si>
  <si>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</si>
  <si>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</si>
  <si>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</si>
  <si>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</si>
  <si>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</si>
  <si>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</si>
  <si>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</si>
  <si>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</si>
  <si>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</si>
  <si>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</si>
  <si>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</si>
  <si>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</si>
  <si>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</si>
  <si>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</si>
  <si>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</si>
  <si>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</si>
  <si>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</si>
  <si>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</si>
  <si>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</si>
  <si>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</si>
  <si>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</si>
  <si>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</si>
  <si>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</si>
  <si>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</si>
  <si>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</si>
  <si>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</si>
  <si>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</si>
  <si>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</si>
  <si>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</si>
  <si>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</si>
  <si>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</si>
  <si>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</si>
  <si>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</si>
  <si>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</si>
  <si>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</si>
  <si>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</si>
  <si>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</si>
  <si>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</si>
  <si>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</si>
  <si>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</si>
  <si>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</si>
  <si>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</si>
  <si>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</si>
  <si>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</si>
  <si>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</si>
  <si>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</si>
  <si>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</si>
  <si>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</si>
  <si>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</si>
  <si>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</si>
  <si>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</si>
  <si>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</si>
  <si>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</si>
  <si>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</si>
  <si>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</si>
  <si>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</si>
  <si>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</si>
  <si>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</si>
  <si>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</si>
  <si>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</si>
  <si>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</si>
  <si>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</si>
  <si>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UNIVERSIDAD TECNOLOGICA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</si>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</sst>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3" fontId="5" fillId="0" borderId="14" xfId="1" applyFont="1" applyFill="1" applyBorder="1" applyAlignment="1" applyProtection="1">
      <alignment horizontal="right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1357313</xdr:colOff>
      <xdr:row>83</xdr:row>
      <xdr:rowOff>11907</xdr:rowOff>
    </xdr:from>
    <xdr:to>
      <xdr:col>7</xdr:col>
      <xdr:colOff>59532</xdr:colOff>
      <xdr:row>92</xdr:row>
      <xdr:rowOff>83344</xdr:rowOff>
    </xdr:to>
    <xdr:sp macro="" textlink="">
      <xdr:nvSpPr>
        <xdr:cNvPr id="2" name="CuadroTexto 1"/>
        <xdr:cNvSpPr txBox="1"/>
      </xdr:nvSpPr>
      <xdr:spPr>
        <a:xfrm>
          <a:off x="1666876" y="14454188"/>
          <a:ext cx="8524875" cy="14644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r>
            <a:rPr lang="es-MX" sz="1100"/>
            <a:t>______________________________________ </a:t>
          </a:r>
          <a:r>
            <a:rPr lang="es-MX" sz="1100" baseline="0"/>
            <a:t>  _______________________________________   ______________________________________</a:t>
          </a:r>
        </a:p>
        <a:p>
          <a:endParaRPr lang="es-MX" sz="1100" baseline="0"/>
        </a:p>
        <a:p>
          <a:r>
            <a:rPr lang="es-MX" sz="1100" baseline="0"/>
            <a:t>        KAMEL WADIH DAVID ATHIE FLORES                     ING. JAIME ALFREDO PRADO OLLERVIDES                  C.P. RICARDO GUEVARA VELÁZQUEZ</a:t>
          </a:r>
        </a:p>
        <a:p>
          <a:r>
            <a:rPr lang="es-MX" sz="1100" baseline="0"/>
            <a:t>                               RECTOR                                            SECRETARIO DE ADMINISTRACIÓN Y FINANZAS                     SUBDIRECTOR DE FINANZAS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>
    <pageSetUpPr fitToPage="1"/>
  </sheetPr>
  <dimension ref="B1:I205"/>
  <sheetViews>
    <sheetView tabSelected="1" topLeftCell="A65" zoomScale="80" zoomScaleNormal="80" workbookViewId="0">
      <selection activeCell="H93" sqref="B1:H93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7.85546875" style="1" bestFit="1" customWidth="1"/>
    <col min="4" max="4" width="17.140625" style="1" bestFit="1" customWidth="1"/>
    <col min="5" max="7" width="17.85546875" style="1" bestFit="1" customWidth="1"/>
    <col min="8" max="8" width="16.710937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5" t="s">
        <v>86</v>
      </c>
      <c r="C2" s="26"/>
      <c r="D2" s="26"/>
      <c r="E2" s="26"/>
      <c r="F2" s="26"/>
      <c r="G2" s="26"/>
      <c r="H2" s="27"/>
    </row>
    <row r="3" spans="2:9" x14ac:dyDescent="0.2">
      <c r="B3" s="28" t="s">
        <v>1</v>
      </c>
      <c r="C3" s="29"/>
      <c r="D3" s="29"/>
      <c r="E3" s="29"/>
      <c r="F3" s="29"/>
      <c r="G3" s="29"/>
      <c r="H3" s="30"/>
    </row>
    <row r="4" spans="2:9" x14ac:dyDescent="0.2">
      <c r="B4" s="28" t="s">
        <v>2</v>
      </c>
      <c r="C4" s="29"/>
      <c r="D4" s="29"/>
      <c r="E4" s="29"/>
      <c r="F4" s="29"/>
      <c r="G4" s="29"/>
      <c r="H4" s="30"/>
    </row>
    <row r="5" spans="2:9" ht="12.75" thickBot="1" x14ac:dyDescent="0.25">
      <c r="B5" s="31" t="s">
        <v>87</v>
      </c>
      <c r="C5" s="32"/>
      <c r="D5" s="32"/>
      <c r="E5" s="32"/>
      <c r="F5" s="32"/>
      <c r="G5" s="32"/>
      <c r="H5" s="33"/>
    </row>
    <row r="6" spans="2:9" ht="12.75" thickBot="1" x14ac:dyDescent="0.25">
      <c r="B6" s="34" t="s">
        <v>3</v>
      </c>
      <c r="C6" s="37" t="s">
        <v>4</v>
      </c>
      <c r="D6" s="38"/>
      <c r="E6" s="38"/>
      <c r="F6" s="38"/>
      <c r="G6" s="39"/>
      <c r="H6" s="40" t="s">
        <v>5</v>
      </c>
    </row>
    <row r="7" spans="2:9" ht="24.75" thickBot="1" x14ac:dyDescent="0.25">
      <c r="B7" s="35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1"/>
    </row>
    <row r="8" spans="2:9" ht="15.75" customHeight="1" thickBot="1" x14ac:dyDescent="0.25">
      <c r="B8" s="36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128217431.95999999</v>
      </c>
      <c r="D9" s="16">
        <f>SUM(D10:D16)</f>
        <v>17861828.640000001</v>
      </c>
      <c r="E9" s="16">
        <f t="shared" ref="E9:E26" si="0">C9+D9</f>
        <v>146079260.59999999</v>
      </c>
      <c r="F9" s="16">
        <f>SUM(F10:F16)</f>
        <v>144714493.51999998</v>
      </c>
      <c r="G9" s="16">
        <f>SUM(G10:G16)</f>
        <v>143388564.51999998</v>
      </c>
      <c r="H9" s="16">
        <f t="shared" ref="H9:H40" si="1">E9-F9</f>
        <v>1364767.0800000131</v>
      </c>
    </row>
    <row r="10" spans="2:9" ht="12" customHeight="1" x14ac:dyDescent="0.2">
      <c r="B10" s="11" t="s">
        <v>14</v>
      </c>
      <c r="C10" s="24">
        <v>104472529.48</v>
      </c>
      <c r="D10" s="13">
        <v>-21042695.41</v>
      </c>
      <c r="E10" s="18">
        <f t="shared" si="0"/>
        <v>83429834.070000008</v>
      </c>
      <c r="F10" s="12">
        <v>83412214.25</v>
      </c>
      <c r="G10" s="12">
        <v>83412214.25</v>
      </c>
      <c r="H10" s="20">
        <f t="shared" si="1"/>
        <v>17619.820000007749</v>
      </c>
    </row>
    <row r="11" spans="2:9" ht="12" customHeight="1" x14ac:dyDescent="0.2">
      <c r="B11" s="11" t="s">
        <v>15</v>
      </c>
      <c r="C11" s="12">
        <v>0</v>
      </c>
      <c r="D11" s="13">
        <v>2981554.92</v>
      </c>
      <c r="E11" s="18">
        <f t="shared" si="0"/>
        <v>2981554.92</v>
      </c>
      <c r="F11" s="12">
        <v>2981554.69</v>
      </c>
      <c r="G11" s="12">
        <v>2981554.69</v>
      </c>
      <c r="H11" s="20">
        <f t="shared" si="1"/>
        <v>0.22999999998137355</v>
      </c>
    </row>
    <row r="12" spans="2:9" ht="12" customHeight="1" x14ac:dyDescent="0.2">
      <c r="B12" s="11" t="s">
        <v>16</v>
      </c>
      <c r="C12" s="12">
        <v>7142818.1799999997</v>
      </c>
      <c r="D12" s="13">
        <v>11007296.76</v>
      </c>
      <c r="E12" s="18">
        <f t="shared" si="0"/>
        <v>18150114.939999998</v>
      </c>
      <c r="F12" s="12">
        <v>18150114.940000001</v>
      </c>
      <c r="G12" s="12">
        <v>18150114.940000001</v>
      </c>
      <c r="H12" s="20">
        <f t="shared" si="1"/>
        <v>0</v>
      </c>
    </row>
    <row r="13" spans="2:9" ht="12" customHeight="1" x14ac:dyDescent="0.2">
      <c r="B13" s="11" t="s">
        <v>17</v>
      </c>
      <c r="C13" s="12">
        <v>7484626.1600000001</v>
      </c>
      <c r="D13" s="13">
        <v>8537174.4199999999</v>
      </c>
      <c r="E13" s="18">
        <f>C13+D13</f>
        <v>16021800.58</v>
      </c>
      <c r="F13" s="12">
        <v>16021800.58</v>
      </c>
      <c r="G13" s="12">
        <v>14695871.58</v>
      </c>
      <c r="H13" s="20">
        <f t="shared" si="1"/>
        <v>0</v>
      </c>
    </row>
    <row r="14" spans="2:9" ht="12" customHeight="1" x14ac:dyDescent="0.2">
      <c r="B14" s="11" t="s">
        <v>18</v>
      </c>
      <c r="C14" s="12">
        <v>8861906.7400000002</v>
      </c>
      <c r="D14" s="13">
        <v>16634049.35</v>
      </c>
      <c r="E14" s="18">
        <f t="shared" si="0"/>
        <v>25495956.09</v>
      </c>
      <c r="F14" s="12">
        <v>24148809.059999999</v>
      </c>
      <c r="G14" s="12">
        <v>24148809.059999999</v>
      </c>
      <c r="H14" s="20">
        <f t="shared" si="1"/>
        <v>1347147.0300000012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255551.4</v>
      </c>
      <c r="D16" s="13">
        <v>-255551.4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6047131.1999999993</v>
      </c>
      <c r="D17" s="16">
        <f>SUM(D18:D26)</f>
        <v>3370171.85</v>
      </c>
      <c r="E17" s="16">
        <f t="shared" si="0"/>
        <v>9417303.0499999989</v>
      </c>
      <c r="F17" s="16">
        <f>SUM(F18:F26)</f>
        <v>7995862.6899999995</v>
      </c>
      <c r="G17" s="16">
        <f>SUM(G18:G26)</f>
        <v>6270621.669999999</v>
      </c>
      <c r="H17" s="16">
        <f t="shared" si="1"/>
        <v>1421440.3599999994</v>
      </c>
    </row>
    <row r="18" spans="2:8" ht="24" x14ac:dyDescent="0.2">
      <c r="B18" s="9" t="s">
        <v>22</v>
      </c>
      <c r="C18" s="12">
        <v>3142110.76</v>
      </c>
      <c r="D18" s="13">
        <v>-971116.89</v>
      </c>
      <c r="E18" s="18">
        <f t="shared" si="0"/>
        <v>2170993.8699999996</v>
      </c>
      <c r="F18" s="12">
        <v>1325307.99</v>
      </c>
      <c r="G18" s="12">
        <v>1286919.5900000001</v>
      </c>
      <c r="H18" s="20">
        <f t="shared" si="1"/>
        <v>845685.87999999966</v>
      </c>
    </row>
    <row r="19" spans="2:8" ht="12" customHeight="1" x14ac:dyDescent="0.2">
      <c r="B19" s="9" t="s">
        <v>23</v>
      </c>
      <c r="C19" s="12">
        <v>956503</v>
      </c>
      <c r="D19" s="13">
        <v>92315.43</v>
      </c>
      <c r="E19" s="18">
        <f t="shared" si="0"/>
        <v>1048818.43</v>
      </c>
      <c r="F19" s="12">
        <v>1005165.9</v>
      </c>
      <c r="G19" s="12">
        <v>991975.33</v>
      </c>
      <c r="H19" s="20">
        <f t="shared" si="1"/>
        <v>43652.529999999912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1139129.8400000001</v>
      </c>
      <c r="D21" s="13">
        <v>2523928.69</v>
      </c>
      <c r="E21" s="18">
        <f t="shared" si="0"/>
        <v>3663058.5300000003</v>
      </c>
      <c r="F21" s="12">
        <v>3512078.57</v>
      </c>
      <c r="G21" s="12">
        <v>2385532.36</v>
      </c>
      <c r="H21" s="20">
        <f t="shared" si="1"/>
        <v>150979.96000000043</v>
      </c>
    </row>
    <row r="22" spans="2:8" ht="12" customHeight="1" x14ac:dyDescent="0.2">
      <c r="B22" s="9" t="s">
        <v>26</v>
      </c>
      <c r="C22" s="12">
        <v>0</v>
      </c>
      <c r="D22" s="13">
        <v>36245.25</v>
      </c>
      <c r="E22" s="18">
        <f t="shared" si="0"/>
        <v>36245.25</v>
      </c>
      <c r="F22" s="12">
        <v>36245.25</v>
      </c>
      <c r="G22" s="12">
        <v>36245.25</v>
      </c>
      <c r="H22" s="20">
        <f t="shared" si="1"/>
        <v>0</v>
      </c>
    </row>
    <row r="23" spans="2:8" ht="12" customHeight="1" x14ac:dyDescent="0.2">
      <c r="B23" s="9" t="s">
        <v>27</v>
      </c>
      <c r="C23" s="12">
        <v>270800</v>
      </c>
      <c r="D23" s="13">
        <v>273530.03000000003</v>
      </c>
      <c r="E23" s="18">
        <f t="shared" si="0"/>
        <v>544330.03</v>
      </c>
      <c r="F23" s="12">
        <v>501249.42</v>
      </c>
      <c r="G23" s="12">
        <v>494713.11</v>
      </c>
      <c r="H23" s="20">
        <f t="shared" si="1"/>
        <v>43080.610000000044</v>
      </c>
    </row>
    <row r="24" spans="2:8" ht="12" customHeight="1" x14ac:dyDescent="0.2">
      <c r="B24" s="9" t="s">
        <v>28</v>
      </c>
      <c r="C24" s="12">
        <v>408959</v>
      </c>
      <c r="D24" s="13">
        <v>439540.65</v>
      </c>
      <c r="E24" s="18">
        <f t="shared" si="0"/>
        <v>848499.65</v>
      </c>
      <c r="F24" s="12">
        <v>620741.89</v>
      </c>
      <c r="G24" s="12">
        <v>516341.89</v>
      </c>
      <c r="H24" s="20">
        <f t="shared" si="1"/>
        <v>227757.76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129628.6</v>
      </c>
      <c r="D26" s="13">
        <v>975728.69</v>
      </c>
      <c r="E26" s="18">
        <f t="shared" si="0"/>
        <v>1105357.29</v>
      </c>
      <c r="F26" s="12">
        <v>995073.67</v>
      </c>
      <c r="G26" s="12">
        <v>558894.14</v>
      </c>
      <c r="H26" s="20">
        <f t="shared" si="1"/>
        <v>110283.62</v>
      </c>
    </row>
    <row r="27" spans="2:8" ht="20.100000000000001" customHeight="1" x14ac:dyDescent="0.2">
      <c r="B27" s="6" t="s">
        <v>31</v>
      </c>
      <c r="C27" s="16">
        <f>SUM(C28:C36)</f>
        <v>38917567.840000004</v>
      </c>
      <c r="D27" s="16">
        <f>SUM(D28:D36)</f>
        <v>-4424553.8600000003</v>
      </c>
      <c r="E27" s="16">
        <f>D27+C27</f>
        <v>34493013.980000004</v>
      </c>
      <c r="F27" s="16">
        <f>SUM(F28:F36)</f>
        <v>25175103.960000001</v>
      </c>
      <c r="G27" s="16">
        <f>SUM(G28:G36)</f>
        <v>22643644.790000003</v>
      </c>
      <c r="H27" s="16">
        <f t="shared" si="1"/>
        <v>9317910.0200000033</v>
      </c>
    </row>
    <row r="28" spans="2:8" x14ac:dyDescent="0.2">
      <c r="B28" s="9" t="s">
        <v>32</v>
      </c>
      <c r="C28" s="12">
        <v>2778852.56</v>
      </c>
      <c r="D28" s="13">
        <v>2964699.77</v>
      </c>
      <c r="E28" s="18">
        <f t="shared" ref="E28:E36" si="2">C28+D28</f>
        <v>5743552.3300000001</v>
      </c>
      <c r="F28" s="12">
        <v>3829134.33</v>
      </c>
      <c r="G28" s="12">
        <v>3793251.84</v>
      </c>
      <c r="H28" s="20">
        <f t="shared" si="1"/>
        <v>1914418</v>
      </c>
    </row>
    <row r="29" spans="2:8" x14ac:dyDescent="0.2">
      <c r="B29" s="9" t="s">
        <v>33</v>
      </c>
      <c r="C29" s="12">
        <v>10956259.82</v>
      </c>
      <c r="D29" s="13">
        <v>-7344912.9800000004</v>
      </c>
      <c r="E29" s="18">
        <f t="shared" si="2"/>
        <v>3611346.84</v>
      </c>
      <c r="F29" s="12">
        <v>3208447.24</v>
      </c>
      <c r="G29" s="12">
        <v>3208447.24</v>
      </c>
      <c r="H29" s="20">
        <f t="shared" si="1"/>
        <v>402899.59999999963</v>
      </c>
    </row>
    <row r="30" spans="2:8" ht="12" customHeight="1" x14ac:dyDescent="0.2">
      <c r="B30" s="9" t="s">
        <v>34</v>
      </c>
      <c r="C30" s="12">
        <v>9947405.0600000005</v>
      </c>
      <c r="D30" s="13">
        <v>1250446.1200000001</v>
      </c>
      <c r="E30" s="18">
        <f t="shared" si="2"/>
        <v>11197851.18</v>
      </c>
      <c r="F30" s="12">
        <v>6336584.0800000001</v>
      </c>
      <c r="G30" s="12">
        <v>5278957.68</v>
      </c>
      <c r="H30" s="20">
        <f t="shared" si="1"/>
        <v>4861267.0999999996</v>
      </c>
    </row>
    <row r="31" spans="2:8" x14ac:dyDescent="0.2">
      <c r="B31" s="9" t="s">
        <v>35</v>
      </c>
      <c r="C31" s="12">
        <v>746019.76</v>
      </c>
      <c r="D31" s="13">
        <v>81505.039999999994</v>
      </c>
      <c r="E31" s="18">
        <f t="shared" si="2"/>
        <v>827524.8</v>
      </c>
      <c r="F31" s="12">
        <v>646465.63</v>
      </c>
      <c r="G31" s="12">
        <v>646465.63</v>
      </c>
      <c r="H31" s="20">
        <f t="shared" si="1"/>
        <v>181059.17000000004</v>
      </c>
    </row>
    <row r="32" spans="2:8" ht="24" x14ac:dyDescent="0.2">
      <c r="B32" s="9" t="s">
        <v>36</v>
      </c>
      <c r="C32" s="12">
        <v>4314200.6399999997</v>
      </c>
      <c r="D32" s="13">
        <v>1576000.94</v>
      </c>
      <c r="E32" s="18">
        <f t="shared" si="2"/>
        <v>5890201.5800000001</v>
      </c>
      <c r="F32" s="12">
        <v>5213172.13</v>
      </c>
      <c r="G32" s="12">
        <v>4753037.25</v>
      </c>
      <c r="H32" s="20">
        <f t="shared" si="1"/>
        <v>677029.45000000019</v>
      </c>
    </row>
    <row r="33" spans="2:8" x14ac:dyDescent="0.2">
      <c r="B33" s="9" t="s">
        <v>37</v>
      </c>
      <c r="C33" s="12">
        <v>570680</v>
      </c>
      <c r="D33" s="13">
        <v>-147801.66</v>
      </c>
      <c r="E33" s="18">
        <f t="shared" si="2"/>
        <v>422878.33999999997</v>
      </c>
      <c r="F33" s="12">
        <v>382254.22</v>
      </c>
      <c r="G33" s="12">
        <v>193881.82</v>
      </c>
      <c r="H33" s="20">
        <f t="shared" si="1"/>
        <v>40624.119999999995</v>
      </c>
    </row>
    <row r="34" spans="2:8" x14ac:dyDescent="0.2">
      <c r="B34" s="9" t="s">
        <v>38</v>
      </c>
      <c r="C34" s="12">
        <v>4036114</v>
      </c>
      <c r="D34" s="13">
        <v>-2445416.2599999998</v>
      </c>
      <c r="E34" s="18">
        <f t="shared" si="2"/>
        <v>1590697.7400000002</v>
      </c>
      <c r="F34" s="12">
        <v>1309501.3500000001</v>
      </c>
      <c r="G34" s="12">
        <v>1309376.3500000001</v>
      </c>
      <c r="H34" s="20">
        <f t="shared" si="1"/>
        <v>281196.39000000013</v>
      </c>
    </row>
    <row r="35" spans="2:8" x14ac:dyDescent="0.2">
      <c r="B35" s="9" t="s">
        <v>39</v>
      </c>
      <c r="C35" s="12">
        <v>1603550</v>
      </c>
      <c r="D35" s="13">
        <v>-403368.86</v>
      </c>
      <c r="E35" s="18">
        <f t="shared" si="2"/>
        <v>1200181.1400000001</v>
      </c>
      <c r="F35" s="12">
        <v>910854.95</v>
      </c>
      <c r="G35" s="12">
        <v>910854.95</v>
      </c>
      <c r="H35" s="20">
        <f t="shared" si="1"/>
        <v>289326.19000000018</v>
      </c>
    </row>
    <row r="36" spans="2:8" x14ac:dyDescent="0.2">
      <c r="B36" s="9" t="s">
        <v>40</v>
      </c>
      <c r="C36" s="12">
        <v>3964486</v>
      </c>
      <c r="D36" s="13">
        <v>44294.03</v>
      </c>
      <c r="E36" s="18">
        <f t="shared" si="2"/>
        <v>4008780.03</v>
      </c>
      <c r="F36" s="12">
        <v>3338690.03</v>
      </c>
      <c r="G36" s="12">
        <v>2549372.0299999998</v>
      </c>
      <c r="H36" s="20">
        <f t="shared" si="1"/>
        <v>670090</v>
      </c>
    </row>
    <row r="37" spans="2:8" ht="20.100000000000001" customHeight="1" x14ac:dyDescent="0.2">
      <c r="B37" s="7" t="s">
        <v>41</v>
      </c>
      <c r="C37" s="16">
        <f>SUM(C38:C46)</f>
        <v>2660000</v>
      </c>
      <c r="D37" s="16">
        <f>SUM(D38:D46)</f>
        <v>4874982.63</v>
      </c>
      <c r="E37" s="16">
        <f>C37+D37</f>
        <v>7534982.6299999999</v>
      </c>
      <c r="F37" s="16">
        <f>SUM(F38:F46)</f>
        <v>7255802.4199999999</v>
      </c>
      <c r="G37" s="16">
        <f>SUM(G38:G46)</f>
        <v>7255802.4199999999</v>
      </c>
      <c r="H37" s="16">
        <f t="shared" si="1"/>
        <v>279180.20999999996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2660000</v>
      </c>
      <c r="D41" s="13">
        <v>4874982.63</v>
      </c>
      <c r="E41" s="18">
        <f t="shared" si="3"/>
        <v>7534982.6299999999</v>
      </c>
      <c r="F41" s="12">
        <v>7255802.4199999999</v>
      </c>
      <c r="G41" s="12">
        <v>7255802.4199999999</v>
      </c>
      <c r="H41" s="20">
        <f t="shared" ref="H41:H72" si="4">E41-F41</f>
        <v>279180.20999999996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0</v>
      </c>
      <c r="D47" s="16">
        <f>SUM(D48:D56)</f>
        <v>7646643.0499999998</v>
      </c>
      <c r="E47" s="16">
        <f t="shared" si="3"/>
        <v>7646643.0499999998</v>
      </c>
      <c r="F47" s="16">
        <f>SUM(F48:F56)</f>
        <v>7558282.6399999997</v>
      </c>
      <c r="G47" s="16">
        <f>SUM(G48:G56)</f>
        <v>7375482.8799999999</v>
      </c>
      <c r="H47" s="16">
        <f t="shared" si="4"/>
        <v>88360.410000000149</v>
      </c>
    </row>
    <row r="48" spans="2:8" x14ac:dyDescent="0.2">
      <c r="B48" s="9" t="s">
        <v>52</v>
      </c>
      <c r="C48" s="12">
        <v>0</v>
      </c>
      <c r="D48" s="13">
        <v>4591449.63</v>
      </c>
      <c r="E48" s="18">
        <f t="shared" si="3"/>
        <v>4591449.63</v>
      </c>
      <c r="F48" s="12">
        <v>4579348.0199999996</v>
      </c>
      <c r="G48" s="12">
        <v>4396548.26</v>
      </c>
      <c r="H48" s="20">
        <f t="shared" si="4"/>
        <v>12101.610000000335</v>
      </c>
    </row>
    <row r="49" spans="2:8" x14ac:dyDescent="0.2">
      <c r="B49" s="9" t="s">
        <v>53</v>
      </c>
      <c r="C49" s="12">
        <v>0</v>
      </c>
      <c r="D49" s="13">
        <v>1550016</v>
      </c>
      <c r="E49" s="18">
        <f t="shared" si="3"/>
        <v>1550016</v>
      </c>
      <c r="F49" s="12">
        <v>1550016</v>
      </c>
      <c r="G49" s="12">
        <v>1550016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830100</v>
      </c>
      <c r="E51" s="18">
        <f t="shared" si="3"/>
        <v>830100</v>
      </c>
      <c r="F51" s="12">
        <v>830100</v>
      </c>
      <c r="G51" s="12">
        <v>830100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675077.42</v>
      </c>
      <c r="E53" s="18">
        <f t="shared" si="3"/>
        <v>675077.42</v>
      </c>
      <c r="F53" s="12">
        <v>598818.62</v>
      </c>
      <c r="G53" s="12">
        <v>598818.62</v>
      </c>
      <c r="H53" s="20">
        <f t="shared" si="4"/>
        <v>76258.800000000047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175842131</v>
      </c>
      <c r="D81" s="22">
        <f>SUM(D73,D69,D61,D57,D47,D37,D27,D17,D9)</f>
        <v>29329072.310000002</v>
      </c>
      <c r="E81" s="22">
        <f>C81+D81</f>
        <v>205171203.31</v>
      </c>
      <c r="F81" s="22">
        <f>SUM(F73,F69,F61,F57,F47,F37,F17,F27,F9)</f>
        <v>192699545.22999999</v>
      </c>
      <c r="G81" s="22">
        <f>SUM(G73,G69,G61,G57,G47,G37,G27,G17,G9)</f>
        <v>186934116.27999997</v>
      </c>
      <c r="H81" s="22">
        <f t="shared" si="5"/>
        <v>12471658.080000013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55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EAEPE_COG</vt:lpstr>
      <vt:lpstr>EAEPE_COG!Área_de_impresión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Bertha Antillon</cp:lastModifiedBy>
  <cp:lastPrinted>2025-01-29T19:18:07Z</cp:lastPrinted>
  <dcterms:created xsi:type="dcterms:W3CDTF">2019-12-04T16:22:52Z</dcterms:created>
  <dcterms:modified xsi:type="dcterms:W3CDTF">2025-01-29T19:18:09Z</dcterms:modified>
</cp:coreProperties>
</file>